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ißmantel\Stadtrat\Stadtrat\SR-7.LP\2022_12_15\"/>
    </mc:Choice>
  </mc:AlternateContent>
  <xr:revisionPtr revIDLastSave="0" documentId="8_{E2B85A3A-2E27-4910-B9CF-6F61BA163E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ktbude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B23" i="1" l="1"/>
  <c r="B27" i="1" s="1"/>
  <c r="B37" i="1" s="1"/>
  <c r="B36" i="1"/>
  <c r="F14" i="1" l="1"/>
  <c r="C10" i="1"/>
  <c r="C11" i="1" l="1"/>
  <c r="C14" i="1" s="1"/>
  <c r="C16" i="1" s="1"/>
  <c r="C17" i="1" l="1"/>
  <c r="B39" i="1" s="1"/>
  <c r="C20" i="1"/>
  <c r="B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Gerald Schneider</author>
  </authors>
  <commentList>
    <comment ref="B2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Gerald Schneider:</t>
        </r>
        <r>
          <rPr>
            <sz val="9"/>
            <color indexed="81"/>
            <rFont val="Segoe UI"/>
            <family val="2"/>
          </rPr>
          <t xml:space="preserve">
27,76 €/h = Kostensatz reine Personalkosten für BHF-MA, Zuarbeit Frau Neumann. Dazu addiert Gemeinkostenzuschlag für Nichtbüroarbeitsplatz gem. Kalkulation Verwaltungskostensatzung 9,24 € = 37 €/h</t>
        </r>
      </text>
    </comment>
    <comment ref="B2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Gerald Schneider:</t>
        </r>
        <r>
          <rPr>
            <sz val="9"/>
            <color indexed="81"/>
            <rFont val="Segoe UI"/>
            <family val="2"/>
          </rPr>
          <t xml:space="preserve">
Schätzung OA</t>
        </r>
      </text>
    </comment>
  </commentList>
</comments>
</file>

<file path=xl/sharedStrings.xml><?xml version="1.0" encoding="utf-8"?>
<sst xmlns="http://schemas.openxmlformats.org/spreadsheetml/2006/main" count="47" uniqueCount="45">
  <si>
    <t>Abschreibungen:</t>
  </si>
  <si>
    <t xml:space="preserve">Anschaffungsjahr: </t>
  </si>
  <si>
    <t xml:space="preserve">Nutzungsdauer: </t>
  </si>
  <si>
    <t>10 Jahre</t>
  </si>
  <si>
    <t>Kosten:</t>
  </si>
  <si>
    <t>Unterhaltungsaufwand:</t>
  </si>
  <si>
    <t>Verwaltungskosten:</t>
  </si>
  <si>
    <t>Be- und Entladen/Transport:</t>
  </si>
  <si>
    <t>Gesamt:</t>
  </si>
  <si>
    <t>Unterhaltung:</t>
  </si>
  <si>
    <t>Nutzung 4x/Jahr, d.h. 12,50 Euro je Nutzung</t>
  </si>
  <si>
    <t>Be- und Entladen / Transport*:</t>
  </si>
  <si>
    <t>pauschal</t>
  </si>
  <si>
    <t>AHK M 321: PSK 573003-81200-783200</t>
  </si>
  <si>
    <t>Fördermittel: M 321: PSK 573003-81200-6811000</t>
  </si>
  <si>
    <t>AHK netto:</t>
  </si>
  <si>
    <t>AHK netto/Bude p. a.:</t>
  </si>
  <si>
    <t>Kalk. Zinssatz</t>
  </si>
  <si>
    <t>Afa</t>
  </si>
  <si>
    <t>Kalk. Zins</t>
  </si>
  <si>
    <t>ABU-Korrektur</t>
  </si>
  <si>
    <t>Aktivierte Eigenl. BHF</t>
  </si>
  <si>
    <t>gerundet:</t>
  </si>
  <si>
    <t xml:space="preserve"> Stunden</t>
  </si>
  <si>
    <t>Mitarbeiter</t>
  </si>
  <si>
    <t>Verwaltungsaufwand lt. Verwaltungskostensatzung 1/2 h mittlerer Dienst</t>
  </si>
  <si>
    <t>Anzahl Personen:</t>
  </si>
  <si>
    <t>Kostenkalkulation Verkaufsstände (10 Stück)</t>
  </si>
  <si>
    <t>Anzahl Verkaufsstände</t>
  </si>
  <si>
    <t>Kalk. Zinsen/ Stand p. a.:</t>
  </si>
  <si>
    <t>pauschal 50,00 Euro/Stand/Jahr</t>
  </si>
  <si>
    <t>je Stand</t>
  </si>
  <si>
    <t>Kostenzusammenstellung je Miete je Stand, 4x Mieterereignisse im Jahr)</t>
  </si>
  <si>
    <t>gerechnet auf 4 Mietereignisse im Jahr</t>
  </si>
  <si>
    <t>Vollkostensatz je Stand</t>
  </si>
  <si>
    <t>Kostenfestlegung Vermietung Verkaufsstände - Empfehlung Verwaltungsauschuss vom 29.11.22</t>
  </si>
  <si>
    <t>Für alle Mietkosten je nach Regelung Umsatzsteuergesetz zusätzliche Erhebung von Umsatzsteuer notwendig.</t>
  </si>
  <si>
    <t>Dauer Hinfahrt mit Auf- und Abladen 1h, Dauer Rückfahrt mit Auf- und Abladen 1h</t>
  </si>
  <si>
    <t>Entgelt je Verkaufsstand</t>
  </si>
  <si>
    <t>Zeitzuschlag je Verkaufsstand</t>
  </si>
  <si>
    <t>für jeden Nutzungstag pauschal (außerhalb Auf- u.d Abbautag), max. 7 Tage</t>
  </si>
  <si>
    <t xml:space="preserve">*1 Verkaufsstand je Ladung, 1 Radlader zum Auf- und Abladen, 1 Multicar mit Anhänger zum Transport, </t>
  </si>
  <si>
    <t>beinhaltet Antragsbearbeitung, Aufbau /Abbau, Transport, Unterhaltung</t>
  </si>
  <si>
    <t>Kosten Arbeitsstunde Bauhof/Person</t>
  </si>
  <si>
    <t>(inkl. Fahrzeuge):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</si>
</sst>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 val="double"/>
      <sz val="12"/>
      <color theme="1"/>
      <name val="Calibri"/>
      <family val="2"/>
      <scheme val="minor"/>
    </font>
    <font>
      <b/>
      <u val="double"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4" fontId="8" fillId="0" borderId="0" xfId="0" applyNumberFormat="1" applyFont="1"/>
    <xf numFmtId="4" fontId="8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10" fontId="8" fillId="0" borderId="0" xfId="0" applyNumberFormat="1" applyFont="1"/>
    <xf numFmtId="0" fontId="7" fillId="0" borderId="0" xfId="0" applyFont="1" applyAlignment="1">
      <alignment wrapText="1" shrinkToFit="1"/>
    </xf>
    <xf numFmtId="164" fontId="8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vertical="top"/>
    </xf>
    <xf numFmtId="0" fontId="11" fillId="0" borderId="0" xfId="0" applyFont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/>
    <xf numFmtId="164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12" fillId="0" borderId="0" xfId="0" applyNumberFormat="1" applyFont="1"/>
    <xf numFmtId="0" fontId="8" fillId="2" borderId="0" xfId="0" applyFont="1" applyFill="1"/>
    <xf numFmtId="0" fontId="8" fillId="0" borderId="0" xfId="0" applyFont="1" applyFill="1"/>
    <xf numFmtId="164" fontId="7" fillId="0" borderId="0" xfId="0" applyNumberFormat="1" applyFont="1" applyFill="1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2" borderId="0" xfId="0" applyFont="1" applyFill="1"/>
    <xf numFmtId="164" fontId="12" fillId="2" borderId="0" xfId="0" applyNumberFormat="1" applyFont="1" applyFill="1"/>
    <xf numFmtId="0" fontId="7" fillId="2" borderId="0" xfId="0" applyFont="1" applyFill="1"/>
    <xf numFmtId="164" fontId="7" fillId="2" borderId="0" xfId="0" applyNumberFormat="1" applyFont="1" applyFill="1" applyAlignment="1">
      <alignment horizontal="left"/>
    </xf>
    <xf numFmtId="0" fontId="13" fillId="2" borderId="0" xfId="0" applyFont="1" applyFill="1"/>
    <xf numFmtId="164" fontId="13" fillId="2" borderId="0" xfId="0" applyNumberFormat="1" applyFont="1" applyFill="1" applyAlignment="1">
      <alignment horizontal="left"/>
    </xf>
    <xf numFmtId="0" fontId="10" fillId="2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3"/>
  <sheetViews>
    <sheetView tabSelected="1" view="pageLayout" zoomScale="80" zoomScaleNormal="100" zoomScalePageLayoutView="80" workbookViewId="0">
      <selection activeCell="G41" sqref="G41"/>
    </sheetView>
  </sheetViews>
  <sheetFormatPr baseColWidth="10" defaultRowHeight="15" x14ac:dyDescent="0.25"/>
  <cols>
    <col min="1" max="1" width="29.28515625" customWidth="1"/>
    <col min="2" max="2" width="20.28515625" customWidth="1"/>
    <col min="4" max="4" width="7.140625" customWidth="1"/>
  </cols>
  <sheetData>
    <row r="1" spans="1:10" ht="26.25" x14ac:dyDescent="0.4">
      <c r="A1" s="4" t="s">
        <v>27</v>
      </c>
      <c r="B1" s="1"/>
    </row>
    <row r="3" spans="1:10" ht="15.75" x14ac:dyDescent="0.25">
      <c r="A3" s="5" t="s">
        <v>1</v>
      </c>
      <c r="B3" s="6">
        <v>2021</v>
      </c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5" t="s">
        <v>2</v>
      </c>
      <c r="B4" s="8" t="s">
        <v>3</v>
      </c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5"/>
      <c r="B5" s="6"/>
      <c r="C5" s="7"/>
      <c r="D5" s="7"/>
      <c r="E5" s="7"/>
      <c r="F5" s="7"/>
      <c r="G5" s="7"/>
      <c r="H5" s="7"/>
      <c r="I5" s="7"/>
      <c r="J5" s="7"/>
    </row>
    <row r="6" spans="1:10" ht="15.75" x14ac:dyDescent="0.25">
      <c r="A6" s="5" t="s">
        <v>0</v>
      </c>
      <c r="B6" s="6" t="s">
        <v>28</v>
      </c>
      <c r="C6" s="7">
        <v>10</v>
      </c>
      <c r="D6" s="7"/>
      <c r="E6" s="7"/>
      <c r="F6" s="7"/>
      <c r="G6" s="7"/>
      <c r="H6" s="7"/>
      <c r="I6" s="7"/>
      <c r="J6" s="7"/>
    </row>
    <row r="7" spans="1:10" ht="15.75" x14ac:dyDescent="0.25">
      <c r="A7" s="7"/>
      <c r="B7" s="6"/>
      <c r="C7" s="7"/>
      <c r="D7" s="7"/>
      <c r="E7" s="7"/>
      <c r="F7" s="7"/>
      <c r="G7" s="7"/>
      <c r="H7" s="7"/>
      <c r="I7" s="7"/>
      <c r="J7" s="7"/>
    </row>
    <row r="8" spans="1:10" ht="15.75" x14ac:dyDescent="0.25">
      <c r="A8" s="7"/>
      <c r="B8" s="8" t="s">
        <v>13</v>
      </c>
      <c r="C8" s="7"/>
      <c r="D8" s="7"/>
      <c r="E8" s="7" t="s">
        <v>14</v>
      </c>
      <c r="F8" s="7"/>
      <c r="G8" s="7"/>
      <c r="H8" s="7"/>
      <c r="I8" s="7"/>
      <c r="J8" s="7"/>
    </row>
    <row r="9" spans="1:10" ht="15.75" x14ac:dyDescent="0.25">
      <c r="A9" s="7"/>
      <c r="B9" s="6">
        <v>2020</v>
      </c>
      <c r="C9" s="9">
        <v>13879.31</v>
      </c>
      <c r="D9" s="7"/>
      <c r="E9" s="7">
        <v>2020</v>
      </c>
      <c r="F9" s="7">
        <v>7061.92</v>
      </c>
      <c r="G9" s="7"/>
      <c r="H9" s="7"/>
      <c r="I9" s="7"/>
      <c r="J9" s="7"/>
    </row>
    <row r="10" spans="1:10" ht="15.75" x14ac:dyDescent="0.25">
      <c r="A10" s="7"/>
      <c r="B10" s="6">
        <v>2021</v>
      </c>
      <c r="C10" s="9">
        <f>858.17-42.19</f>
        <v>815.98</v>
      </c>
      <c r="D10" s="7"/>
      <c r="E10" s="7">
        <v>2021</v>
      </c>
      <c r="F10" s="7">
        <v>0</v>
      </c>
      <c r="G10" s="7"/>
      <c r="H10" s="7"/>
      <c r="I10" s="7"/>
      <c r="J10" s="7"/>
    </row>
    <row r="11" spans="1:10" ht="15.75" x14ac:dyDescent="0.25">
      <c r="A11" s="7"/>
      <c r="B11" s="6" t="s">
        <v>20</v>
      </c>
      <c r="C11" s="9">
        <f>14694.01-C9-C10</f>
        <v>-1.2799999999992906</v>
      </c>
      <c r="D11" s="7"/>
      <c r="E11" s="7"/>
      <c r="F11" s="7"/>
      <c r="G11" s="7"/>
      <c r="H11" s="7"/>
      <c r="I11" s="7"/>
      <c r="J11" s="7"/>
    </row>
    <row r="12" spans="1:10" ht="15.75" x14ac:dyDescent="0.25">
      <c r="A12" s="7"/>
      <c r="B12" s="6" t="s">
        <v>21</v>
      </c>
      <c r="C12" s="9">
        <v>18159.04</v>
      </c>
      <c r="D12" s="7"/>
      <c r="E12" s="7"/>
      <c r="F12" s="7"/>
      <c r="G12" s="7"/>
      <c r="H12" s="7"/>
      <c r="I12" s="7"/>
      <c r="J12" s="7"/>
    </row>
    <row r="13" spans="1:10" ht="15.75" x14ac:dyDescent="0.25">
      <c r="A13" s="7"/>
      <c r="B13" s="6"/>
      <c r="C13" s="9"/>
      <c r="D13" s="7"/>
      <c r="E13" s="7"/>
      <c r="F13" s="7"/>
      <c r="G13" s="7"/>
      <c r="H13" s="7"/>
      <c r="I13" s="7"/>
      <c r="J13" s="7"/>
    </row>
    <row r="14" spans="1:10" ht="16.5" thickBot="1" x14ac:dyDescent="0.3">
      <c r="A14" s="7"/>
      <c r="B14" s="10"/>
      <c r="C14" s="11">
        <f>SUM(C9:C10)+C11+C12</f>
        <v>32853.050000000003</v>
      </c>
      <c r="D14" s="7"/>
      <c r="E14" s="10"/>
      <c r="F14" s="11">
        <f>SUM(F9:F10)</f>
        <v>7061.92</v>
      </c>
      <c r="G14" s="7"/>
      <c r="H14" s="7"/>
      <c r="I14" s="7"/>
      <c r="J14" s="7"/>
    </row>
    <row r="15" spans="1:10" ht="16.5" thickTop="1" x14ac:dyDescent="0.25">
      <c r="A15" s="7"/>
      <c r="B15" s="6"/>
      <c r="C15" s="7"/>
      <c r="D15" s="7"/>
      <c r="E15" s="7"/>
      <c r="F15" s="7"/>
      <c r="G15" s="7"/>
      <c r="H15" s="7"/>
      <c r="I15" s="7"/>
      <c r="J15" s="7"/>
    </row>
    <row r="16" spans="1:10" ht="15.75" x14ac:dyDescent="0.25">
      <c r="A16" s="7"/>
      <c r="B16" s="6" t="s">
        <v>15</v>
      </c>
      <c r="C16" s="9">
        <f>C14-F14</f>
        <v>25791.130000000005</v>
      </c>
      <c r="D16" s="7"/>
      <c r="E16" s="7"/>
      <c r="F16" s="7"/>
      <c r="G16" s="7"/>
      <c r="H16" s="7"/>
      <c r="I16" s="7"/>
      <c r="J16" s="7"/>
    </row>
    <row r="17" spans="1:10" ht="15.75" x14ac:dyDescent="0.25">
      <c r="A17" s="7"/>
      <c r="B17" s="7" t="s">
        <v>16</v>
      </c>
      <c r="C17" s="9">
        <f>(C16/10)/10</f>
        <v>257.91130000000004</v>
      </c>
      <c r="D17" s="7"/>
      <c r="E17" s="7"/>
      <c r="F17" s="7"/>
      <c r="G17" s="7"/>
      <c r="H17" s="7"/>
      <c r="I17" s="7"/>
      <c r="J17" s="7"/>
    </row>
    <row r="18" spans="1:10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5.75" x14ac:dyDescent="0.25">
      <c r="A19" s="7"/>
      <c r="B19" s="7" t="s">
        <v>17</v>
      </c>
      <c r="C19" s="12">
        <v>0.03</v>
      </c>
      <c r="D19" s="7"/>
      <c r="E19" s="7"/>
      <c r="F19" s="7"/>
      <c r="G19" s="7"/>
      <c r="H19" s="7"/>
      <c r="I19" s="7"/>
      <c r="J19" s="7"/>
    </row>
    <row r="20" spans="1:10" ht="15.75" x14ac:dyDescent="0.25">
      <c r="A20" s="7"/>
      <c r="B20" s="6" t="s">
        <v>29</v>
      </c>
      <c r="C20" s="9">
        <f>(C16/2*C19)/10</f>
        <v>38.686695</v>
      </c>
      <c r="D20" s="7"/>
      <c r="E20" s="7"/>
      <c r="F20" s="7"/>
      <c r="G20" s="7"/>
      <c r="H20" s="7"/>
      <c r="I20" s="7"/>
      <c r="J20" s="7"/>
    </row>
    <row r="21" spans="1:10" ht="15.75" x14ac:dyDescent="0.25">
      <c r="A21" s="7"/>
      <c r="B21" s="6"/>
      <c r="C21" s="9"/>
      <c r="D21" s="7"/>
      <c r="E21" s="7"/>
      <c r="F21" s="7"/>
      <c r="G21" s="7"/>
      <c r="H21" s="7"/>
      <c r="I21" s="7"/>
      <c r="J21" s="7"/>
    </row>
    <row r="22" spans="1:10" ht="31.5" x14ac:dyDescent="0.25">
      <c r="A22" s="13" t="s">
        <v>43</v>
      </c>
      <c r="B22" s="6"/>
      <c r="C22" s="7"/>
      <c r="D22" s="7"/>
      <c r="E22" s="7"/>
      <c r="F22" s="7"/>
      <c r="G22" s="7"/>
      <c r="H22" s="7"/>
      <c r="I22" s="7"/>
      <c r="J22" s="7"/>
    </row>
    <row r="23" spans="1:10" ht="15.75" x14ac:dyDescent="0.25">
      <c r="A23" s="13" t="s">
        <v>44</v>
      </c>
      <c r="B23" s="14">
        <f>27.76+9.24</f>
        <v>37</v>
      </c>
      <c r="C23" s="6"/>
      <c r="D23" s="7"/>
      <c r="E23" s="7"/>
      <c r="F23" s="7"/>
      <c r="G23" s="7"/>
      <c r="H23" s="7"/>
      <c r="I23" s="7"/>
      <c r="J23" s="7"/>
    </row>
    <row r="24" spans="1:10" ht="15.75" x14ac:dyDescent="0.25">
      <c r="B24" s="14"/>
      <c r="C24" s="6"/>
      <c r="D24" s="7"/>
      <c r="E24" s="7"/>
      <c r="F24" s="7"/>
      <c r="G24" s="7"/>
      <c r="H24" s="7"/>
      <c r="I24" s="7"/>
      <c r="J24" s="7"/>
    </row>
    <row r="25" spans="1:10" ht="31.5" x14ac:dyDescent="0.25">
      <c r="A25" s="13" t="s">
        <v>11</v>
      </c>
      <c r="B25" s="8">
        <v>2</v>
      </c>
      <c r="C25" s="7" t="s">
        <v>23</v>
      </c>
      <c r="D25" s="7"/>
      <c r="E25" s="7"/>
      <c r="F25" s="7"/>
      <c r="G25" s="7"/>
      <c r="H25" s="7"/>
      <c r="I25" s="7"/>
      <c r="J25" s="7"/>
    </row>
    <row r="26" spans="1:10" ht="15.75" x14ac:dyDescent="0.25">
      <c r="A26" s="13" t="s">
        <v>26</v>
      </c>
      <c r="B26" s="6">
        <v>2</v>
      </c>
      <c r="C26" s="7" t="s">
        <v>24</v>
      </c>
      <c r="D26" s="7"/>
      <c r="E26" s="7"/>
      <c r="F26" s="7"/>
      <c r="G26" s="7"/>
      <c r="H26" s="7"/>
      <c r="I26" s="7"/>
      <c r="J26" s="7"/>
    </row>
    <row r="27" spans="1:10" ht="15.75" x14ac:dyDescent="0.25">
      <c r="A27" s="15" t="s">
        <v>4</v>
      </c>
      <c r="B27" s="16">
        <f>B23*B25*B26</f>
        <v>148</v>
      </c>
      <c r="C27" s="7" t="s">
        <v>31</v>
      </c>
      <c r="D27" s="7"/>
      <c r="E27" s="7"/>
      <c r="F27" s="7"/>
      <c r="G27" s="7"/>
      <c r="H27" s="7"/>
      <c r="I27" s="7"/>
      <c r="J27" s="7"/>
    </row>
    <row r="28" spans="1:10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8.75" customHeight="1" x14ac:dyDescent="0.25">
      <c r="A29" s="5" t="s">
        <v>5</v>
      </c>
      <c r="B29" s="17" t="s">
        <v>30</v>
      </c>
      <c r="C29" s="7"/>
      <c r="D29" s="9"/>
      <c r="E29" s="7"/>
      <c r="F29" s="7"/>
      <c r="G29" s="7"/>
      <c r="H29" s="7"/>
      <c r="I29" s="7"/>
      <c r="J29" s="7"/>
    </row>
    <row r="30" spans="1:10" ht="15.75" x14ac:dyDescent="0.25">
      <c r="A30" s="7"/>
      <c r="B30" s="17" t="s">
        <v>10</v>
      </c>
      <c r="C30" s="7"/>
      <c r="D30" s="7"/>
      <c r="E30" s="7"/>
      <c r="F30" s="7"/>
      <c r="G30" s="7"/>
      <c r="H30" s="7"/>
      <c r="I30" s="7"/>
      <c r="J30" s="7"/>
    </row>
    <row r="31" spans="1:10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ht="47.25" x14ac:dyDescent="0.25">
      <c r="A33" s="13" t="s">
        <v>25</v>
      </c>
      <c r="B33" s="18">
        <v>20</v>
      </c>
      <c r="C33" s="7"/>
      <c r="D33" s="19"/>
      <c r="E33" s="7"/>
      <c r="F33" s="7"/>
      <c r="G33" s="7"/>
      <c r="H33" s="7"/>
      <c r="I33" s="7"/>
      <c r="J33" s="7"/>
    </row>
    <row r="34" spans="1:10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 x14ac:dyDescent="0.25">
      <c r="A35" s="15" t="s">
        <v>32</v>
      </c>
      <c r="B35" s="7"/>
      <c r="C35" s="7"/>
      <c r="D35" s="7"/>
      <c r="E35" s="7"/>
      <c r="F35" s="7"/>
      <c r="G35" s="7"/>
      <c r="H35" s="7"/>
      <c r="I35" s="7"/>
      <c r="J35" s="7"/>
    </row>
    <row r="36" spans="1:10" ht="15.75" x14ac:dyDescent="0.25">
      <c r="A36" s="7" t="s">
        <v>6</v>
      </c>
      <c r="B36" s="20">
        <f>B33</f>
        <v>20</v>
      </c>
      <c r="C36" s="7"/>
      <c r="D36" s="7"/>
      <c r="E36" s="7"/>
      <c r="F36" s="7"/>
      <c r="G36" s="7"/>
      <c r="H36" s="7"/>
      <c r="I36" s="7"/>
      <c r="J36" s="7"/>
    </row>
    <row r="37" spans="1:10" ht="15.75" x14ac:dyDescent="0.25">
      <c r="A37" s="7" t="s">
        <v>7</v>
      </c>
      <c r="B37" s="21">
        <f>B27</f>
        <v>148</v>
      </c>
      <c r="C37" s="7"/>
      <c r="D37" s="7"/>
      <c r="E37" s="7"/>
      <c r="F37" s="7"/>
      <c r="G37" s="7"/>
      <c r="H37" s="7"/>
      <c r="I37" s="7"/>
      <c r="J37" s="7"/>
    </row>
    <row r="38" spans="1:10" ht="15.75" x14ac:dyDescent="0.25">
      <c r="A38" s="7" t="s">
        <v>9</v>
      </c>
      <c r="B38" s="22">
        <v>12.5</v>
      </c>
      <c r="C38" s="7"/>
      <c r="D38" s="7"/>
      <c r="E38" s="7"/>
      <c r="F38" s="7"/>
      <c r="G38" s="7"/>
      <c r="H38" s="7"/>
      <c r="I38" s="7"/>
      <c r="J38" s="7"/>
    </row>
    <row r="39" spans="1:10" ht="15.75" x14ac:dyDescent="0.25">
      <c r="A39" s="7" t="s">
        <v>18</v>
      </c>
      <c r="B39" s="23">
        <f>C17/4</f>
        <v>64.47782500000001</v>
      </c>
      <c r="C39" s="7" t="s">
        <v>33</v>
      </c>
      <c r="D39" s="7"/>
      <c r="E39" s="7"/>
      <c r="F39" s="7"/>
      <c r="G39" s="7"/>
      <c r="H39" s="7"/>
      <c r="I39" s="7"/>
      <c r="J39" s="7"/>
    </row>
    <row r="40" spans="1:10" ht="15.75" x14ac:dyDescent="0.25">
      <c r="A40" s="7" t="s">
        <v>19</v>
      </c>
      <c r="B40" s="23">
        <f>C20/4</f>
        <v>9.6716737500000001</v>
      </c>
      <c r="C40" s="7" t="s">
        <v>33</v>
      </c>
      <c r="D40" s="7"/>
      <c r="E40" s="7"/>
      <c r="F40" s="7"/>
      <c r="G40" s="7"/>
      <c r="H40" s="7"/>
      <c r="I40" s="7"/>
      <c r="J40" s="7"/>
    </row>
    <row r="41" spans="1:10" ht="15.75" x14ac:dyDescent="0.25">
      <c r="A41" s="3" t="s">
        <v>8</v>
      </c>
      <c r="B41" s="24">
        <f>SUM(B36+B37+B38+B39+B40)</f>
        <v>254.64949874999999</v>
      </c>
      <c r="C41" s="7"/>
      <c r="D41" s="7"/>
      <c r="E41" s="7"/>
      <c r="F41" s="7"/>
      <c r="G41" s="7"/>
      <c r="H41" s="7"/>
      <c r="I41" s="7"/>
      <c r="J41" s="7"/>
    </row>
    <row r="42" spans="1:10" ht="15.75" x14ac:dyDescent="0.25">
      <c r="A42" s="3" t="s">
        <v>22</v>
      </c>
      <c r="B42" s="32">
        <v>255</v>
      </c>
      <c r="C42" s="25" t="s">
        <v>34</v>
      </c>
      <c r="D42" s="25"/>
      <c r="E42" s="25"/>
      <c r="F42" s="7"/>
      <c r="G42" s="7"/>
      <c r="H42" s="7"/>
      <c r="I42" s="7"/>
      <c r="J42" s="7"/>
    </row>
    <row r="43" spans="1:10" ht="15.75" x14ac:dyDescent="0.25">
      <c r="A43" s="7"/>
      <c r="B43" s="21"/>
      <c r="C43" s="7"/>
      <c r="D43" s="7"/>
      <c r="E43" s="7"/>
      <c r="F43" s="7"/>
      <c r="G43" s="7"/>
      <c r="H43" s="7"/>
      <c r="I43" s="7"/>
      <c r="J43" s="7"/>
    </row>
    <row r="44" spans="1:10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x14ac:dyDescent="0.25">
      <c r="A45" s="37" t="s">
        <v>35</v>
      </c>
      <c r="B45" s="25"/>
      <c r="C45" s="25"/>
      <c r="D45" s="25"/>
      <c r="E45" s="25"/>
      <c r="F45" s="25"/>
      <c r="G45" s="7"/>
      <c r="H45" s="7"/>
      <c r="I45" s="7"/>
      <c r="J45" s="7"/>
    </row>
    <row r="46" spans="1:10" ht="15.75" x14ac:dyDescent="0.25">
      <c r="A46" s="5"/>
      <c r="B46" s="7"/>
      <c r="C46" s="7"/>
      <c r="D46" s="26"/>
      <c r="E46" s="26"/>
      <c r="F46" s="7"/>
      <c r="G46" s="7"/>
      <c r="H46" s="7"/>
      <c r="I46" s="7"/>
      <c r="J46" s="7"/>
    </row>
    <row r="47" spans="1:10" ht="15.75" x14ac:dyDescent="0.25">
      <c r="A47" s="33" t="s">
        <v>38</v>
      </c>
      <c r="B47" s="33" t="s">
        <v>12</v>
      </c>
      <c r="C47" s="34">
        <v>50</v>
      </c>
      <c r="D47" s="5" t="s">
        <v>42</v>
      </c>
      <c r="E47" s="5"/>
      <c r="F47" s="5"/>
      <c r="G47" s="5"/>
      <c r="H47" s="5"/>
      <c r="I47" s="5"/>
      <c r="J47" s="7"/>
    </row>
    <row r="48" spans="1:10" ht="15.75" x14ac:dyDescent="0.25">
      <c r="A48" s="5"/>
      <c r="B48" s="5"/>
      <c r="C48" s="27"/>
      <c r="D48" s="5"/>
      <c r="E48" s="5"/>
      <c r="F48" s="5"/>
      <c r="G48" s="5"/>
      <c r="H48" s="5"/>
      <c r="I48" s="5"/>
      <c r="J48" s="7"/>
    </row>
    <row r="49" spans="1:13" ht="15.75" x14ac:dyDescent="0.25">
      <c r="A49" s="5"/>
      <c r="B49" s="5"/>
      <c r="C49" s="27"/>
      <c r="D49" s="5"/>
      <c r="E49" s="5"/>
      <c r="F49" s="5"/>
      <c r="G49" s="5"/>
      <c r="H49" s="5"/>
      <c r="I49" s="5"/>
      <c r="J49" s="7"/>
    </row>
    <row r="50" spans="1:13" ht="15.75" x14ac:dyDescent="0.25">
      <c r="A50" s="33" t="s">
        <v>39</v>
      </c>
      <c r="B50" s="35" t="s">
        <v>12</v>
      </c>
      <c r="C50" s="36">
        <v>10</v>
      </c>
      <c r="D50" s="28" t="s">
        <v>40</v>
      </c>
      <c r="E50" s="28"/>
      <c r="F50" s="29"/>
      <c r="G50" s="5"/>
      <c r="H50" s="5"/>
      <c r="I50" s="5"/>
      <c r="J50" s="7"/>
    </row>
    <row r="51" spans="1:13" ht="15.75" x14ac:dyDescent="0.25">
      <c r="A51" s="5"/>
      <c r="B51" s="7"/>
      <c r="C51" s="7"/>
      <c r="D51" s="7"/>
      <c r="E51" s="7"/>
      <c r="F51" s="7"/>
      <c r="G51" s="7"/>
      <c r="H51" s="7"/>
      <c r="I51" s="7"/>
      <c r="J51" s="7"/>
    </row>
    <row r="52" spans="1:13" ht="15.75" x14ac:dyDescent="0.25">
      <c r="A52" s="5"/>
      <c r="B52" s="26"/>
      <c r="C52" s="26"/>
      <c r="D52" s="26"/>
      <c r="E52" s="26"/>
      <c r="F52" s="26"/>
      <c r="G52" s="30"/>
      <c r="H52" s="30"/>
      <c r="I52" s="30"/>
      <c r="J52" s="30"/>
      <c r="K52" s="2"/>
      <c r="L52" s="2"/>
      <c r="M52" s="2"/>
    </row>
    <row r="53" spans="1:13" ht="15.75" x14ac:dyDescent="0.25">
      <c r="A53" s="7"/>
      <c r="B53" s="30"/>
      <c r="C53" s="30"/>
      <c r="D53" s="30"/>
      <c r="E53" s="30"/>
      <c r="F53" s="30"/>
      <c r="G53" s="30"/>
      <c r="H53" s="30"/>
      <c r="I53" s="30"/>
      <c r="J53" s="30"/>
      <c r="K53" s="2"/>
      <c r="L53" s="2"/>
      <c r="M53" s="2"/>
    </row>
    <row r="54" spans="1:13" ht="15.75" x14ac:dyDescent="0.25">
      <c r="A54" s="25" t="s">
        <v>36</v>
      </c>
      <c r="B54" s="31"/>
      <c r="C54" s="31"/>
      <c r="D54" s="31"/>
      <c r="E54" s="31"/>
      <c r="F54" s="31"/>
      <c r="G54" s="31"/>
      <c r="H54" s="30"/>
      <c r="I54" s="30"/>
      <c r="J54" s="7"/>
    </row>
    <row r="55" spans="1:13" ht="15.75" x14ac:dyDescent="0.25">
      <c r="A55" s="30"/>
      <c r="B55" s="7"/>
      <c r="C55" s="7"/>
      <c r="D55" s="7"/>
      <c r="E55" s="7"/>
      <c r="F55" s="7"/>
      <c r="G55" s="7"/>
      <c r="H55" s="7"/>
      <c r="I55" s="7"/>
      <c r="J55" s="7"/>
    </row>
    <row r="56" spans="1:13" ht="15.75" x14ac:dyDescent="0.25">
      <c r="A56" s="30"/>
      <c r="B56" s="7"/>
      <c r="C56" s="7"/>
      <c r="D56" s="7"/>
      <c r="E56" s="7"/>
      <c r="F56" s="7"/>
      <c r="G56" s="7"/>
      <c r="H56" s="7"/>
      <c r="I56" s="7"/>
      <c r="J56" s="7"/>
    </row>
    <row r="57" spans="1:13" ht="15.75" x14ac:dyDescent="0.25">
      <c r="A57" s="5"/>
      <c r="B57" s="7"/>
      <c r="C57" s="7"/>
      <c r="D57" s="7"/>
      <c r="E57" s="7"/>
      <c r="F57" s="7"/>
      <c r="G57" s="7"/>
      <c r="H57" s="7"/>
      <c r="I57" s="7"/>
      <c r="J57" s="7"/>
    </row>
    <row r="58" spans="1:13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3" ht="15.75" x14ac:dyDescent="0.25">
      <c r="A59" s="7" t="s">
        <v>41</v>
      </c>
      <c r="B59" s="7"/>
      <c r="C59" s="7"/>
      <c r="D59" s="7"/>
      <c r="E59" s="7"/>
      <c r="F59" s="7"/>
      <c r="G59" s="7"/>
      <c r="H59" s="7"/>
      <c r="I59" s="7"/>
      <c r="J59" s="7"/>
    </row>
    <row r="60" spans="1:13" ht="15.75" x14ac:dyDescent="0.25">
      <c r="A60" s="7" t="s">
        <v>37</v>
      </c>
      <c r="B60" s="7"/>
      <c r="C60" s="7"/>
      <c r="D60" s="7"/>
      <c r="E60" s="7"/>
      <c r="F60" s="7"/>
      <c r="G60" s="7"/>
      <c r="H60" s="7"/>
      <c r="I60" s="7"/>
      <c r="J60" s="7"/>
    </row>
    <row r="61" spans="1:13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3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3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</sheetData>
  <pageMargins left="0.51181102362204722" right="0.31496062992125984" top="0.59055118110236227" bottom="0.78740157480314965" header="0.31496062992125984" footer="0.31496062992125984"/>
  <pageSetup paperSize="9" scale="69" orientation="portrait" r:id="rId1"/>
  <headerFooter>
    <oddFooter xml:space="preserve">&amp;C&amp;12Stand: 01.12.22&amp;11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Marktbuden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Madlen Wannrich</dc:creator>
  <cp:lastModifiedBy>Antje Weißmantel-Schmidt</cp:lastModifiedBy>
  <cp:lastPrinted>2022-12-02T08:15:23Z</cp:lastPrinted>
  <dcterms:created xsi:type="dcterms:W3CDTF">2022-06-16T11:48:32Z</dcterms:created>
  <dcterms:modified xsi:type="dcterms:W3CDTF">2022-12-05T08:45:36Z</dcterms:modified>
</cp:coreProperties>
</file>